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f\OneDrive\Plocha\"/>
    </mc:Choice>
  </mc:AlternateContent>
  <bookViews>
    <workbookView xWindow="0" yWindow="0" windowWidth="28800" windowHeight="11700" tabRatio="500" activeTab="2"/>
  </bookViews>
  <sheets>
    <sheet name="Kotelna stávající objekt" sheetId="1" r:id="rId1"/>
    <sheet name="Nový objekt" sheetId="2" r:id="rId2"/>
    <sheet name="Monitoring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5" i="1" l="1"/>
  <c r="H54" i="1"/>
  <c r="H53" i="1"/>
  <c r="H52" i="1"/>
  <c r="H51" i="1"/>
  <c r="H50" i="1"/>
  <c r="H49" i="1"/>
  <c r="H48" i="1"/>
  <c r="H47" i="1"/>
  <c r="H46" i="1"/>
  <c r="H45" i="1"/>
  <c r="H44" i="1"/>
  <c r="H43" i="1"/>
  <c r="H41" i="1"/>
  <c r="H40" i="1"/>
  <c r="H39" i="1"/>
  <c r="H38" i="1"/>
  <c r="H42" i="1" s="1"/>
  <c r="H36" i="1"/>
  <c r="H35" i="1"/>
  <c r="H34" i="1"/>
  <c r="H33" i="1"/>
  <c r="H37" i="1" s="1"/>
  <c r="H57" i="2"/>
  <c r="H46" i="2"/>
  <c r="H45" i="2"/>
  <c r="H41" i="2"/>
  <c r="H40" i="2"/>
  <c r="H25" i="3"/>
  <c r="H24" i="3"/>
  <c r="H23" i="3"/>
  <c r="H19" i="3"/>
  <c r="H18" i="3"/>
  <c r="H17" i="3"/>
  <c r="H12" i="3"/>
  <c r="H11" i="3"/>
  <c r="H10" i="3"/>
  <c r="H9" i="3"/>
  <c r="H8" i="3"/>
  <c r="H7" i="3"/>
  <c r="H59" i="2"/>
  <c r="H58" i="2"/>
  <c r="H56" i="2"/>
  <c r="H55" i="2"/>
  <c r="H54" i="2"/>
  <c r="H53" i="2"/>
  <c r="H52" i="2"/>
  <c r="H51" i="2"/>
  <c r="H50" i="2"/>
  <c r="H49" i="2"/>
  <c r="H48" i="2"/>
  <c r="H47" i="2"/>
  <c r="H44" i="2"/>
  <c r="H43" i="2"/>
  <c r="H42" i="2"/>
  <c r="H39" i="2"/>
  <c r="H38" i="2"/>
  <c r="H37" i="2"/>
  <c r="H34" i="2"/>
  <c r="H33" i="2"/>
  <c r="H32" i="2"/>
  <c r="H31" i="2"/>
  <c r="H30" i="2"/>
  <c r="H29" i="2"/>
  <c r="H28" i="2"/>
  <c r="H27" i="2"/>
  <c r="H26" i="2"/>
  <c r="H25" i="2"/>
  <c r="H24" i="2"/>
  <c r="F24" i="2"/>
  <c r="H23" i="2"/>
  <c r="F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35" i="2" s="1"/>
  <c r="G30" i="1"/>
  <c r="H30" i="1" s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13" i="3" l="1"/>
  <c r="H26" i="3"/>
  <c r="H31" i="1"/>
</calcChain>
</file>

<file path=xl/sharedStrings.xml><?xml version="1.0" encoding="utf-8"?>
<sst xmlns="http://schemas.openxmlformats.org/spreadsheetml/2006/main" count="284" uniqueCount="96">
  <si>
    <t xml:space="preserve">Projekt: </t>
  </si>
  <si>
    <t>Komplexní měrení a regulace v objektech PPO GROUP se systémem ScaDI</t>
  </si>
  <si>
    <t>Zákazník:</t>
  </si>
  <si>
    <t>PPO GROUP CZ, s.r.o.. Brněnská 2938/25. 671 81 Znojmo</t>
  </si>
  <si>
    <t xml:space="preserve">Část projektu: </t>
  </si>
  <si>
    <t>Kotelna</t>
  </si>
  <si>
    <t>Pořádí</t>
  </si>
  <si>
    <t>Popis položky</t>
  </si>
  <si>
    <t>Komentář</t>
  </si>
  <si>
    <t>MJ</t>
  </si>
  <si>
    <t>Výměra</t>
  </si>
  <si>
    <t>Jedn. Cena</t>
  </si>
  <si>
    <t>Cena</t>
  </si>
  <si>
    <t xml:space="preserve">ks </t>
  </si>
  <si>
    <t>Inteligentní příložný teplotní senzor</t>
  </si>
  <si>
    <t>ks</t>
  </si>
  <si>
    <t>Převodník M-Bus</t>
  </si>
  <si>
    <t>Prostorový kumunikativní teplotní senzor</t>
  </si>
  <si>
    <t xml:space="preserve">TCP externí modul </t>
  </si>
  <si>
    <t>kpt</t>
  </si>
  <si>
    <t>Detektor zaplavení pro vodivé neagresivní kapaliny</t>
  </si>
  <si>
    <t>Napájecí zdroj 24V/120W</t>
  </si>
  <si>
    <t>Snímač koncentrace propanu</t>
  </si>
  <si>
    <t>Detektor oxidu uhelnatého</t>
  </si>
  <si>
    <t>Relé 24V MEEx</t>
  </si>
  <si>
    <t>Svorkovnice LSA</t>
  </si>
  <si>
    <t>Spojovací vodiče H07V</t>
  </si>
  <si>
    <t xml:space="preserve">m </t>
  </si>
  <si>
    <t>Kabel SYKFY 4x2x0,5</t>
  </si>
  <si>
    <t>m</t>
  </si>
  <si>
    <t>Ostatní spotřební materiál</t>
  </si>
  <si>
    <t>Práce na rozvaděči</t>
  </si>
  <si>
    <t>h</t>
  </si>
  <si>
    <t>Pokládka kabelů</t>
  </si>
  <si>
    <t>Dodatečné práce elektro</t>
  </si>
  <si>
    <t>Programování systému PLC</t>
  </si>
  <si>
    <t>Technická dokumentace rozvaděče</t>
  </si>
  <si>
    <t>Výchozí revizní zpráva elektro</t>
  </si>
  <si>
    <t>Doprava</t>
  </si>
  <si>
    <t>Cena za část projektu</t>
  </si>
  <si>
    <t>Pozor cena neobsahuje další komponenty pro měření spotřeby na jednotlivých místech proto je potřeba počítat ke každému měřenému místu s jednou z těchto variant</t>
  </si>
  <si>
    <t>Varianta 3F/100A</t>
  </si>
  <si>
    <t>Modulová rozvodnice 18W</t>
  </si>
  <si>
    <t>Připojení odběrného místa</t>
  </si>
  <si>
    <t>Celkem za odběrné místo</t>
  </si>
  <si>
    <t>Varianta 1F/45A</t>
  </si>
  <si>
    <t>Další</t>
  </si>
  <si>
    <t>Odběrový adaptér na plynoměr bezdrátový</t>
  </si>
  <si>
    <t>Odběrový adaptér na vodoměr 1", 1/2", 3/4"  bezdrátový</t>
  </si>
  <si>
    <t>Odběrový adaptér na vodoměr 2 1/2", 2", 6/4", 5/4"  bezdrátový</t>
  </si>
  <si>
    <t>Odběrový adaptér pro nepřímé měření spotřeby elektřiny 1F/80A (10, 12mm)  bezdrátový</t>
  </si>
  <si>
    <t>Odběrový adaptér pro nepřímé měření spotřeby elektřiny 3F/80A (10, 12mm)  bezdrátový</t>
  </si>
  <si>
    <t>Odběrový adaptér pro nepřímé měření spotřeby elektřiny 3F/300A (36mm)  bezdrátový</t>
  </si>
  <si>
    <t>Odběrový adaptér pro optický výstup elektroměru  bezdrátový</t>
  </si>
  <si>
    <t>Odběrový adaptér pro přímě měření spotřebiče - zásuvka  bezdrátová</t>
  </si>
  <si>
    <t>Monitor CO2, Vlhkost, Teplota - bezdrátový</t>
  </si>
  <si>
    <t>Monitor teploty vnitřní - bezdrátový</t>
  </si>
  <si>
    <t>Informační display pro kanceláře (CO2, RH, T) bezdrátový</t>
  </si>
  <si>
    <t>Jednotka pro bezdrátový sběr dat z odběrových adaptérů</t>
  </si>
  <si>
    <t>Měření a regulace - Nová hala - celek</t>
  </si>
  <si>
    <t>Komunikační převodník M-bus</t>
  </si>
  <si>
    <t>Rozbočovač Modbus</t>
  </si>
  <si>
    <t>Rozšiřující modul 16DI</t>
  </si>
  <si>
    <t>Rozšiřující modul 16DO</t>
  </si>
  <si>
    <t xml:space="preserve">Modbus RTU Monitorovací modul </t>
  </si>
  <si>
    <t>Reléový modul</t>
  </si>
  <si>
    <t>Modbus RTU, snímač intenzity osvětlení</t>
  </si>
  <si>
    <t>Houkačka</t>
  </si>
  <si>
    <t>Prostorový komunikativní teplotní senzor Modbus</t>
  </si>
  <si>
    <t>Rozvaděč 600x400x250</t>
  </si>
  <si>
    <t>Kabel Cat6E</t>
  </si>
  <si>
    <t>Doprava a vícenáklady</t>
  </si>
  <si>
    <t>Sběr dat - screenshoty z kamerového systému</t>
  </si>
  <si>
    <t>Drobný instalační materiál</t>
  </si>
  <si>
    <t>Ovládání objektu</t>
  </si>
  <si>
    <t>PLC s dotykovým LCD panelem - modulární 24DI (4HSC), 2AI, 16TO (2HSC/PWM)</t>
  </si>
  <si>
    <t>Komunikační modul PLC 1x RS485</t>
  </si>
  <si>
    <t>Modul vzdálených IO 4AI 2DO 1AO</t>
  </si>
  <si>
    <t xml:space="preserve">Modul univerzálních IO Modbus RTU </t>
  </si>
  <si>
    <t>PLC s vizualizačním VNC serverem, 24DI (4HSC), 2AI, 16TO</t>
  </si>
  <si>
    <t>Komunikační modul pro PLC, 1x RS485</t>
  </si>
  <si>
    <t>Elektroměr 0,25-100A ModBus</t>
  </si>
  <si>
    <t xml:space="preserve">Elektroměr 0,25-45A ModBus CZ CEJCH, </t>
  </si>
  <si>
    <t>MiniServer pro integraci Scada + BMS</t>
  </si>
  <si>
    <t>Pevný disk 4TB</t>
  </si>
  <si>
    <t>Kit kolejnic pro instalaci do racku 19"</t>
  </si>
  <si>
    <t>Datové úložiště s virtualizační nadstavbou</t>
  </si>
  <si>
    <t>Router 16x Gbit + 2x SFP - RoS</t>
  </si>
  <si>
    <t>Tablet 10,4" Android</t>
  </si>
  <si>
    <t>Držák na tablet 10,4"</t>
  </si>
  <si>
    <t>Software</t>
  </si>
  <si>
    <t>Scada &amp; BMS software</t>
  </si>
  <si>
    <t>Integrační software pro server</t>
  </si>
  <si>
    <t>Programování a integrace celku</t>
  </si>
  <si>
    <t>Doprogramování odběrného místa</t>
  </si>
  <si>
    <t>Monitor teploty a zaplnění pro plastové kontejnery a popelnice - bezdrátový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</si>
</sst>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61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9C0006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9C6500"/>
      <name val="Calibri"/>
      <family val="2"/>
      <charset val="238"/>
    </font>
    <font>
      <sz val="10"/>
      <color rgb="FF006100"/>
      <name val="Calibri"/>
      <family val="2"/>
      <charset val="238"/>
    </font>
    <font>
      <sz val="10"/>
      <color rgb="FF9C0006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  <fill>
      <patternFill patternType="solid">
        <fgColor rgb="FFFFE699"/>
        <bgColor rgb="FFFFEB9C"/>
      </patternFill>
    </fill>
    <fill>
      <patternFill patternType="solid">
        <fgColor rgb="FFFFC7CE"/>
        <bgColor rgb="FFFFE699"/>
      </patternFill>
    </fill>
    <fill>
      <patternFill patternType="solid">
        <fgColor rgb="FFA5A5A5"/>
        <bgColor rgb="FFC0C0C0"/>
      </patternFill>
    </fill>
    <fill>
      <patternFill patternType="solid">
        <fgColor rgb="FFFFEB9C"/>
        <bgColor rgb="FFFFE699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">
    <xf numFmtId="0" fontId="0" fillId="0" borderId="0"/>
    <xf numFmtId="0" fontId="2" fillId="2" borderId="0" applyBorder="0" applyProtection="0"/>
    <xf numFmtId="0" fontId="9" fillId="3" borderId="0" applyBorder="0" applyProtection="0"/>
    <xf numFmtId="0" fontId="4" fillId="4" borderId="0" applyBorder="0" applyProtection="0"/>
    <xf numFmtId="0" fontId="5" fillId="5" borderId="1" applyProtection="0"/>
    <xf numFmtId="0" fontId="6" fillId="6" borderId="0" applyBorder="0" applyProtection="0"/>
  </cellStyleXfs>
  <cellXfs count="14">
    <xf numFmtId="0" fontId="0" fillId="0" borderId="0" xfId="0"/>
    <xf numFmtId="0" fontId="0" fillId="0" borderId="0" xfId="0" applyFont="1" applyBorder="1" applyAlignment="1">
      <alignment horizontal="center"/>
    </xf>
    <xf numFmtId="0" fontId="1" fillId="0" borderId="0" xfId="0" applyFont="1"/>
    <xf numFmtId="0" fontId="2" fillId="2" borderId="0" xfId="1" applyFont="1" applyBorder="1" applyAlignment="1" applyProtection="1"/>
    <xf numFmtId="0" fontId="0" fillId="3" borderId="0" xfId="2" applyFont="1" applyBorder="1" applyAlignment="1" applyProtection="1"/>
    <xf numFmtId="0" fontId="3" fillId="0" borderId="0" xfId="0" applyFont="1"/>
    <xf numFmtId="1" fontId="0" fillId="0" borderId="0" xfId="0" applyNumberFormat="1"/>
    <xf numFmtId="0" fontId="4" fillId="4" borderId="0" xfId="3" applyBorder="1" applyAlignment="1" applyProtection="1"/>
    <xf numFmtId="0" fontId="5" fillId="5" borderId="1" xfId="4" applyAlignment="1" applyProtection="1"/>
    <xf numFmtId="0" fontId="6" fillId="6" borderId="0" xfId="5" applyBorder="1" applyAlignment="1" applyProtection="1"/>
    <xf numFmtId="0" fontId="7" fillId="2" borderId="0" xfId="1" applyFont="1" applyBorder="1" applyAlignment="1" applyProtection="1"/>
    <xf numFmtId="0" fontId="3" fillId="3" borderId="0" xfId="2" applyFont="1" applyBorder="1" applyAlignment="1" applyProtection="1"/>
    <xf numFmtId="1" fontId="3" fillId="0" borderId="0" xfId="0" applyNumberFormat="1" applyFont="1"/>
    <xf numFmtId="0" fontId="8" fillId="4" borderId="0" xfId="3" applyFont="1" applyBorder="1" applyAlignment="1" applyProtection="1"/>
  </cellXfs>
  <cellStyles count="6">
    <cellStyle name="Excel Built-in 40% - Accent4" xfId="2"/>
    <cellStyle name="Excel Built-in Bad" xfId="3"/>
    <cellStyle name="Excel Built-in Good" xfId="1"/>
    <cellStyle name="Excel Built-in Check Cell" xfId="4"/>
    <cellStyle name="Excel Built-in Neutral" xfId="5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E699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16920</xdr:colOff>
      <xdr:row>0</xdr:row>
      <xdr:rowOff>0</xdr:rowOff>
    </xdr:from>
    <xdr:to>
      <xdr:col>8</xdr:col>
      <xdr:colOff>24480</xdr:colOff>
      <xdr:row>0</xdr:row>
      <xdr:rowOff>874800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920" y="0"/>
          <a:ext cx="10703160" cy="8748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14400</xdr:colOff>
      <xdr:row>0</xdr:row>
      <xdr:rowOff>0</xdr:rowOff>
    </xdr:from>
    <xdr:to>
      <xdr:col>8</xdr:col>
      <xdr:colOff>858960</xdr:colOff>
      <xdr:row>0</xdr:row>
      <xdr:rowOff>874800</xdr:rowOff>
    </xdr:to>
    <xdr:pic>
      <xdr:nvPicPr>
        <xdr:cNvPr id="2" name="Obrázek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400" y="0"/>
          <a:ext cx="10703520" cy="8748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9</xdr:col>
      <xdr:colOff>231840</xdr:colOff>
      <xdr:row>0</xdr:row>
      <xdr:rowOff>874800</xdr:rowOff>
    </xdr:to>
    <xdr:pic>
      <xdr:nvPicPr>
        <xdr:cNvPr id="2" name="Obrázek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0704240" cy="8748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33" zoomScale="120" zoomScaleNormal="120" workbookViewId="0">
      <selection activeCell="N46" sqref="N46"/>
    </sheetView>
  </sheetViews>
  <sheetFormatPr defaultColWidth="8.7109375" defaultRowHeight="15" x14ac:dyDescent="0.25"/>
  <cols>
    <col min="1" max="1" width="2.28515625" customWidth="1"/>
    <col min="2" max="2" width="14.85546875" customWidth="1"/>
    <col min="3" max="3" width="73.42578125" customWidth="1"/>
    <col min="4" max="4" width="14.28515625" customWidth="1"/>
    <col min="5" max="5" width="4.7109375" customWidth="1"/>
    <col min="6" max="6" width="8.140625" customWidth="1"/>
    <col min="7" max="7" width="11.28515625" customWidth="1"/>
    <col min="8" max="8" width="22.5703125" customWidth="1"/>
    <col min="12" max="12" width="4.28515625" customWidth="1"/>
    <col min="15" max="15" width="4.7109375" customWidth="1"/>
  </cols>
  <sheetData>
    <row r="1" spans="2:8" ht="78" customHeight="1" x14ac:dyDescent="0.25"/>
    <row r="2" spans="2:8" x14ac:dyDescent="0.25">
      <c r="B2" s="2" t="s">
        <v>0</v>
      </c>
      <c r="C2" s="1" t="s">
        <v>1</v>
      </c>
      <c r="D2" s="1"/>
      <c r="E2" s="1"/>
      <c r="F2" s="1"/>
      <c r="G2" s="1"/>
    </row>
    <row r="3" spans="2:8" x14ac:dyDescent="0.25">
      <c r="B3" s="2" t="s">
        <v>2</v>
      </c>
      <c r="C3" s="1" t="s">
        <v>3</v>
      </c>
      <c r="D3" s="1"/>
      <c r="E3" s="1"/>
      <c r="F3" s="1"/>
      <c r="G3" s="1"/>
    </row>
    <row r="5" spans="2:8" x14ac:dyDescent="0.25">
      <c r="B5" s="3" t="s">
        <v>4</v>
      </c>
      <c r="C5" s="3" t="s">
        <v>5</v>
      </c>
      <c r="D5" s="3"/>
      <c r="E5" s="3"/>
      <c r="F5" s="3"/>
      <c r="G5" s="3"/>
      <c r="H5" s="3"/>
    </row>
    <row r="6" spans="2:8" x14ac:dyDescent="0.25">
      <c r="B6" s="4" t="s">
        <v>6</v>
      </c>
      <c r="C6" s="4" t="s">
        <v>7</v>
      </c>
      <c r="D6" s="4" t="s">
        <v>8</v>
      </c>
      <c r="E6" s="4" t="s">
        <v>9</v>
      </c>
      <c r="F6" s="4" t="s">
        <v>10</v>
      </c>
      <c r="G6" s="4" t="s">
        <v>11</v>
      </c>
      <c r="H6" s="4" t="s">
        <v>12</v>
      </c>
    </row>
    <row r="7" spans="2:8" x14ac:dyDescent="0.25">
      <c r="B7">
        <v>1</v>
      </c>
      <c r="C7" s="5" t="s">
        <v>75</v>
      </c>
      <c r="E7" t="s">
        <v>13</v>
      </c>
      <c r="F7">
        <v>1</v>
      </c>
      <c r="G7">
        <v>31196</v>
      </c>
      <c r="H7">
        <f t="shared" ref="H7:H30" si="0">G7*F7</f>
        <v>31196</v>
      </c>
    </row>
    <row r="8" spans="2:8" x14ac:dyDescent="0.25">
      <c r="B8">
        <v>2</v>
      </c>
      <c r="C8" s="5" t="s">
        <v>76</v>
      </c>
      <c r="E8" t="s">
        <v>13</v>
      </c>
      <c r="F8">
        <v>1</v>
      </c>
      <c r="G8">
        <v>1072</v>
      </c>
      <c r="H8">
        <f t="shared" si="0"/>
        <v>1072</v>
      </c>
    </row>
    <row r="9" spans="2:8" x14ac:dyDescent="0.25">
      <c r="B9">
        <v>3</v>
      </c>
      <c r="C9" s="5" t="s">
        <v>14</v>
      </c>
      <c r="E9" t="s">
        <v>13</v>
      </c>
      <c r="F9">
        <v>8</v>
      </c>
      <c r="G9">
        <v>3371</v>
      </c>
      <c r="H9">
        <f t="shared" si="0"/>
        <v>26968</v>
      </c>
    </row>
    <row r="10" spans="2:8" x14ac:dyDescent="0.25">
      <c r="B10">
        <v>4</v>
      </c>
      <c r="C10" s="5" t="s">
        <v>77</v>
      </c>
      <c r="E10" t="s">
        <v>15</v>
      </c>
      <c r="F10">
        <v>8</v>
      </c>
      <c r="G10">
        <v>9763</v>
      </c>
      <c r="H10">
        <f t="shared" si="0"/>
        <v>78104</v>
      </c>
    </row>
    <row r="11" spans="2:8" x14ac:dyDescent="0.25">
      <c r="B11">
        <v>5</v>
      </c>
      <c r="C11" s="5" t="s">
        <v>78</v>
      </c>
      <c r="E11" t="s">
        <v>15</v>
      </c>
      <c r="F11">
        <v>1</v>
      </c>
      <c r="G11">
        <v>17325</v>
      </c>
      <c r="H11">
        <f t="shared" si="0"/>
        <v>17325</v>
      </c>
    </row>
    <row r="12" spans="2:8" x14ac:dyDescent="0.25">
      <c r="B12">
        <v>6</v>
      </c>
      <c r="C12" s="5" t="s">
        <v>16</v>
      </c>
      <c r="E12" t="s">
        <v>13</v>
      </c>
      <c r="F12">
        <v>1</v>
      </c>
      <c r="G12">
        <v>17150</v>
      </c>
      <c r="H12">
        <f t="shared" si="0"/>
        <v>17150</v>
      </c>
    </row>
    <row r="13" spans="2:8" x14ac:dyDescent="0.25">
      <c r="B13">
        <v>7</v>
      </c>
      <c r="C13" s="5" t="s">
        <v>17</v>
      </c>
      <c r="E13" t="s">
        <v>13</v>
      </c>
      <c r="F13">
        <v>1</v>
      </c>
      <c r="G13">
        <v>2958</v>
      </c>
      <c r="H13">
        <f t="shared" si="0"/>
        <v>2958</v>
      </c>
    </row>
    <row r="14" spans="2:8" x14ac:dyDescent="0.25">
      <c r="B14">
        <v>8</v>
      </c>
      <c r="C14" s="5" t="s">
        <v>18</v>
      </c>
      <c r="E14" t="s">
        <v>19</v>
      </c>
      <c r="F14">
        <v>4</v>
      </c>
      <c r="G14">
        <v>18252</v>
      </c>
      <c r="H14">
        <f t="shared" si="0"/>
        <v>73008</v>
      </c>
    </row>
    <row r="15" spans="2:8" x14ac:dyDescent="0.25">
      <c r="B15">
        <v>9</v>
      </c>
      <c r="C15" s="5" t="s">
        <v>20</v>
      </c>
      <c r="E15" t="s">
        <v>13</v>
      </c>
      <c r="F15">
        <v>2</v>
      </c>
      <c r="G15">
        <v>1251</v>
      </c>
      <c r="H15">
        <f t="shared" si="0"/>
        <v>2502</v>
      </c>
    </row>
    <row r="16" spans="2:8" x14ac:dyDescent="0.25">
      <c r="B16">
        <v>10</v>
      </c>
      <c r="C16" s="5" t="s">
        <v>21</v>
      </c>
      <c r="E16" t="s">
        <v>13</v>
      </c>
      <c r="F16">
        <v>1</v>
      </c>
      <c r="G16">
        <v>1432</v>
      </c>
      <c r="H16">
        <f t="shared" si="0"/>
        <v>1432</v>
      </c>
    </row>
    <row r="17" spans="1:9" x14ac:dyDescent="0.25">
      <c r="B17">
        <v>11</v>
      </c>
      <c r="C17" s="5" t="s">
        <v>22</v>
      </c>
      <c r="E17" t="s">
        <v>13</v>
      </c>
      <c r="F17">
        <v>1</v>
      </c>
      <c r="G17">
        <v>6029</v>
      </c>
      <c r="H17">
        <f t="shared" si="0"/>
        <v>6029</v>
      </c>
    </row>
    <row r="18" spans="1:9" x14ac:dyDescent="0.25">
      <c r="B18">
        <v>12</v>
      </c>
      <c r="C18" s="5" t="s">
        <v>23</v>
      </c>
      <c r="E18" t="s">
        <v>13</v>
      </c>
      <c r="F18">
        <v>1</v>
      </c>
      <c r="G18">
        <v>6029</v>
      </c>
      <c r="H18">
        <f t="shared" si="0"/>
        <v>6029</v>
      </c>
    </row>
    <row r="19" spans="1:9" x14ac:dyDescent="0.25">
      <c r="B19">
        <v>13</v>
      </c>
      <c r="C19" s="5" t="s">
        <v>24</v>
      </c>
      <c r="E19" t="s">
        <v>13</v>
      </c>
      <c r="F19">
        <v>8</v>
      </c>
      <c r="G19">
        <v>521</v>
      </c>
      <c r="H19">
        <f t="shared" si="0"/>
        <v>4168</v>
      </c>
    </row>
    <row r="20" spans="1:9" x14ac:dyDescent="0.25">
      <c r="B20">
        <v>14</v>
      </c>
      <c r="C20" s="5" t="s">
        <v>25</v>
      </c>
      <c r="E20" t="s">
        <v>13</v>
      </c>
      <c r="F20">
        <v>72</v>
      </c>
      <c r="G20">
        <v>21</v>
      </c>
      <c r="H20">
        <f t="shared" si="0"/>
        <v>1512</v>
      </c>
    </row>
    <row r="21" spans="1:9" x14ac:dyDescent="0.25">
      <c r="B21">
        <v>15</v>
      </c>
      <c r="C21" s="5" t="s">
        <v>26</v>
      </c>
      <c r="E21" t="s">
        <v>27</v>
      </c>
      <c r="F21" s="6">
        <v>80</v>
      </c>
      <c r="G21">
        <v>5.51</v>
      </c>
      <c r="H21">
        <f t="shared" si="0"/>
        <v>440.79999999999995</v>
      </c>
    </row>
    <row r="22" spans="1:9" x14ac:dyDescent="0.25">
      <c r="B22">
        <v>16</v>
      </c>
      <c r="C22" s="5" t="s">
        <v>28</v>
      </c>
      <c r="E22" t="s">
        <v>29</v>
      </c>
      <c r="F22">
        <v>94</v>
      </c>
      <c r="G22">
        <v>9.9499999999999993</v>
      </c>
      <c r="H22">
        <f t="shared" si="0"/>
        <v>935.3</v>
      </c>
    </row>
    <row r="23" spans="1:9" x14ac:dyDescent="0.25">
      <c r="B23">
        <v>17</v>
      </c>
      <c r="C23" s="5" t="s">
        <v>30</v>
      </c>
      <c r="E23" t="s">
        <v>19</v>
      </c>
      <c r="F23">
        <v>1</v>
      </c>
      <c r="G23">
        <v>12000</v>
      </c>
      <c r="H23">
        <f t="shared" si="0"/>
        <v>12000</v>
      </c>
    </row>
    <row r="24" spans="1:9" x14ac:dyDescent="0.25">
      <c r="B24">
        <v>18</v>
      </c>
      <c r="C24" s="5" t="s">
        <v>31</v>
      </c>
      <c r="E24" t="s">
        <v>32</v>
      </c>
      <c r="F24">
        <v>10</v>
      </c>
      <c r="G24">
        <v>1250</v>
      </c>
      <c r="H24">
        <f t="shared" si="0"/>
        <v>12500</v>
      </c>
    </row>
    <row r="25" spans="1:9" x14ac:dyDescent="0.25">
      <c r="B25">
        <v>19</v>
      </c>
      <c r="C25" s="5" t="s">
        <v>33</v>
      </c>
      <c r="E25" t="s">
        <v>32</v>
      </c>
      <c r="F25">
        <v>5</v>
      </c>
      <c r="G25">
        <v>250</v>
      </c>
      <c r="H25">
        <f t="shared" si="0"/>
        <v>1250</v>
      </c>
    </row>
    <row r="26" spans="1:9" x14ac:dyDescent="0.25">
      <c r="B26">
        <v>20</v>
      </c>
      <c r="C26" s="5" t="s">
        <v>34</v>
      </c>
      <c r="E26" t="s">
        <v>19</v>
      </c>
      <c r="F26">
        <v>4</v>
      </c>
      <c r="G26">
        <v>1500</v>
      </c>
      <c r="H26">
        <f t="shared" si="0"/>
        <v>6000</v>
      </c>
    </row>
    <row r="27" spans="1:9" x14ac:dyDescent="0.25">
      <c r="B27">
        <v>21</v>
      </c>
      <c r="C27" s="5" t="s">
        <v>35</v>
      </c>
      <c r="E27" t="s">
        <v>19</v>
      </c>
      <c r="F27">
        <v>1</v>
      </c>
      <c r="G27">
        <v>65000</v>
      </c>
      <c r="H27">
        <f t="shared" si="0"/>
        <v>65000</v>
      </c>
    </row>
    <row r="28" spans="1:9" x14ac:dyDescent="0.25">
      <c r="B28">
        <v>22</v>
      </c>
      <c r="C28" s="5" t="s">
        <v>36</v>
      </c>
      <c r="E28" t="s">
        <v>19</v>
      </c>
      <c r="F28">
        <v>1</v>
      </c>
      <c r="G28">
        <v>18900</v>
      </c>
      <c r="H28">
        <f t="shared" si="0"/>
        <v>18900</v>
      </c>
    </row>
    <row r="29" spans="1:9" x14ac:dyDescent="0.25">
      <c r="B29">
        <v>23</v>
      </c>
      <c r="C29" s="5" t="s">
        <v>37</v>
      </c>
      <c r="E29" t="s">
        <v>19</v>
      </c>
      <c r="F29">
        <v>1</v>
      </c>
      <c r="G29">
        <v>5200</v>
      </c>
      <c r="H29">
        <f t="shared" si="0"/>
        <v>5200</v>
      </c>
    </row>
    <row r="30" spans="1:9" x14ac:dyDescent="0.25">
      <c r="B30">
        <v>24</v>
      </c>
      <c r="C30" s="5" t="s">
        <v>38</v>
      </c>
      <c r="E30" t="s">
        <v>19</v>
      </c>
      <c r="F30">
        <v>1</v>
      </c>
      <c r="G30">
        <f>18000*1.25</f>
        <v>22500</v>
      </c>
      <c r="H30">
        <f t="shared" si="0"/>
        <v>22500</v>
      </c>
    </row>
    <row r="31" spans="1:9" x14ac:dyDescent="0.25">
      <c r="B31" s="7"/>
      <c r="C31" s="7" t="s">
        <v>39</v>
      </c>
      <c r="D31" s="7"/>
      <c r="E31" s="7"/>
      <c r="F31" s="7"/>
      <c r="G31" s="7"/>
      <c r="H31" s="7">
        <f>SUM(H7:H30)</f>
        <v>414179.1</v>
      </c>
    </row>
    <row r="32" spans="1:9" x14ac:dyDescent="0.25">
      <c r="A32" s="8"/>
      <c r="B32" s="8" t="s">
        <v>40</v>
      </c>
      <c r="C32" s="8"/>
      <c r="D32" s="8"/>
      <c r="E32" s="8"/>
      <c r="F32" s="8"/>
      <c r="G32" s="8"/>
      <c r="H32" s="8"/>
      <c r="I32" s="8"/>
    </row>
    <row r="33" spans="2:8" x14ac:dyDescent="0.25">
      <c r="B33" s="5" t="s">
        <v>41</v>
      </c>
      <c r="C33" s="5" t="s">
        <v>81</v>
      </c>
      <c r="D33" s="5"/>
      <c r="E33" s="5" t="s">
        <v>15</v>
      </c>
      <c r="F33" s="5">
        <v>1</v>
      </c>
      <c r="G33" s="5">
        <v>3577.94</v>
      </c>
      <c r="H33" s="5">
        <f>G33*F33</f>
        <v>3577.94</v>
      </c>
    </row>
    <row r="34" spans="2:8" x14ac:dyDescent="0.25">
      <c r="B34" s="5"/>
      <c r="C34" s="5" t="s">
        <v>42</v>
      </c>
      <c r="D34" s="5"/>
      <c r="E34" s="5" t="s">
        <v>15</v>
      </c>
      <c r="F34" s="5">
        <v>1</v>
      </c>
      <c r="G34" s="5">
        <v>887</v>
      </c>
      <c r="H34" s="5">
        <f>G34*F34</f>
        <v>887</v>
      </c>
    </row>
    <row r="35" spans="2:8" x14ac:dyDescent="0.25">
      <c r="B35" s="5"/>
      <c r="C35" s="5" t="s">
        <v>43</v>
      </c>
      <c r="D35" s="5"/>
      <c r="E35" s="5" t="s">
        <v>15</v>
      </c>
      <c r="F35" s="5">
        <v>1</v>
      </c>
      <c r="G35" s="5">
        <v>1250</v>
      </c>
      <c r="H35" s="5">
        <f>G35*F35</f>
        <v>1250</v>
      </c>
    </row>
    <row r="36" spans="2:8" x14ac:dyDescent="0.25">
      <c r="B36" s="5"/>
      <c r="C36" s="5" t="s">
        <v>94</v>
      </c>
      <c r="D36" s="5"/>
      <c r="E36" s="5" t="s">
        <v>15</v>
      </c>
      <c r="F36" s="5">
        <v>1</v>
      </c>
      <c r="G36" s="5">
        <v>500</v>
      </c>
      <c r="H36" s="5">
        <f>G36*F36</f>
        <v>500</v>
      </c>
    </row>
    <row r="37" spans="2:8" x14ac:dyDescent="0.25">
      <c r="B37" s="9"/>
      <c r="C37" s="9" t="s">
        <v>44</v>
      </c>
      <c r="D37" s="9"/>
      <c r="E37" s="9"/>
      <c r="F37" s="9"/>
      <c r="G37" s="9"/>
      <c r="H37" s="9">
        <f>SUM(H33:H36)</f>
        <v>6214.9400000000005</v>
      </c>
    </row>
    <row r="38" spans="2:8" x14ac:dyDescent="0.25">
      <c r="B38" s="5" t="s">
        <v>45</v>
      </c>
      <c r="C38" s="5" t="s">
        <v>82</v>
      </c>
      <c r="D38" s="5"/>
      <c r="E38" s="5" t="s">
        <v>15</v>
      </c>
      <c r="F38" s="5">
        <v>1</v>
      </c>
      <c r="G38" s="5">
        <v>1350</v>
      </c>
      <c r="H38" s="5">
        <f>G38*F38</f>
        <v>1350</v>
      </c>
    </row>
    <row r="39" spans="2:8" x14ac:dyDescent="0.25">
      <c r="B39" s="5"/>
      <c r="C39" s="5" t="s">
        <v>42</v>
      </c>
      <c r="D39" s="5"/>
      <c r="E39" s="5" t="s">
        <v>15</v>
      </c>
      <c r="F39" s="5">
        <v>1</v>
      </c>
      <c r="G39" s="5">
        <v>448.16</v>
      </c>
      <c r="H39" s="5">
        <f>G39*F39</f>
        <v>448.16</v>
      </c>
    </row>
    <row r="40" spans="2:8" x14ac:dyDescent="0.25">
      <c r="B40" s="5"/>
      <c r="C40" s="5" t="s">
        <v>43</v>
      </c>
      <c r="D40" s="5"/>
      <c r="E40" s="5" t="s">
        <v>15</v>
      </c>
      <c r="F40" s="5">
        <v>1</v>
      </c>
      <c r="G40" s="5">
        <v>790</v>
      </c>
      <c r="H40" s="5">
        <f>G40*F40</f>
        <v>790</v>
      </c>
    </row>
    <row r="41" spans="2:8" x14ac:dyDescent="0.25">
      <c r="B41" s="5"/>
      <c r="C41" s="5" t="s">
        <v>94</v>
      </c>
      <c r="D41" s="5"/>
      <c r="E41" s="5" t="s">
        <v>15</v>
      </c>
      <c r="F41" s="5">
        <v>1</v>
      </c>
      <c r="G41" s="5">
        <v>500</v>
      </c>
      <c r="H41" s="5">
        <f>G41*F41</f>
        <v>500</v>
      </c>
    </row>
    <row r="42" spans="2:8" x14ac:dyDescent="0.25">
      <c r="B42" s="9"/>
      <c r="C42" s="9" t="s">
        <v>44</v>
      </c>
      <c r="D42" s="9"/>
      <c r="E42" s="9"/>
      <c r="F42" s="9"/>
      <c r="G42" s="9"/>
      <c r="H42" s="9">
        <f>SUM(H38:H41)</f>
        <v>3088.16</v>
      </c>
    </row>
    <row r="43" spans="2:8" x14ac:dyDescent="0.25">
      <c r="B43" s="5" t="s">
        <v>46</v>
      </c>
      <c r="C43" s="5" t="s">
        <v>47</v>
      </c>
      <c r="D43" s="5"/>
      <c r="E43" s="5" t="s">
        <v>15</v>
      </c>
      <c r="F43" s="5">
        <v>1</v>
      </c>
      <c r="G43" s="5">
        <v>11495.9</v>
      </c>
      <c r="H43" s="5">
        <f t="shared" ref="H43:H55" si="1">G43*F43</f>
        <v>11495.9</v>
      </c>
    </row>
    <row r="44" spans="2:8" x14ac:dyDescent="0.25">
      <c r="B44" s="5"/>
      <c r="C44" s="5" t="s">
        <v>48</v>
      </c>
      <c r="E44" s="5" t="s">
        <v>15</v>
      </c>
      <c r="F44" s="5">
        <v>1</v>
      </c>
      <c r="G44" s="5">
        <v>9776</v>
      </c>
      <c r="H44" s="5">
        <f t="shared" si="1"/>
        <v>9776</v>
      </c>
    </row>
    <row r="45" spans="2:8" x14ac:dyDescent="0.25">
      <c r="C45" s="5" t="s">
        <v>49</v>
      </c>
      <c r="E45" s="5" t="s">
        <v>15</v>
      </c>
      <c r="F45" s="5">
        <v>1</v>
      </c>
      <c r="G45" s="5">
        <v>19331</v>
      </c>
      <c r="H45" s="5">
        <f t="shared" si="1"/>
        <v>19331</v>
      </c>
    </row>
    <row r="46" spans="2:8" x14ac:dyDescent="0.25">
      <c r="C46" s="5" t="s">
        <v>50</v>
      </c>
      <c r="E46" s="5" t="s">
        <v>15</v>
      </c>
      <c r="F46" s="5">
        <v>1</v>
      </c>
      <c r="G46" s="5">
        <v>3614</v>
      </c>
      <c r="H46" s="5">
        <f t="shared" si="1"/>
        <v>3614</v>
      </c>
    </row>
    <row r="47" spans="2:8" x14ac:dyDescent="0.25">
      <c r="C47" s="5" t="s">
        <v>51</v>
      </c>
      <c r="E47" s="5" t="s">
        <v>15</v>
      </c>
      <c r="F47" s="5">
        <v>1</v>
      </c>
      <c r="G47" s="5">
        <v>4875</v>
      </c>
      <c r="H47" s="5">
        <f t="shared" si="1"/>
        <v>4875</v>
      </c>
    </row>
    <row r="48" spans="2:8" x14ac:dyDescent="0.25">
      <c r="C48" s="5" t="s">
        <v>52</v>
      </c>
      <c r="E48" s="5" t="s">
        <v>15</v>
      </c>
      <c r="F48" s="5">
        <v>1</v>
      </c>
      <c r="G48" s="5">
        <v>9210.5</v>
      </c>
      <c r="H48" s="5">
        <f t="shared" si="1"/>
        <v>9210.5</v>
      </c>
    </row>
    <row r="49" spans="3:8" x14ac:dyDescent="0.25">
      <c r="C49" s="5" t="s">
        <v>53</v>
      </c>
      <c r="E49" s="5" t="s">
        <v>15</v>
      </c>
      <c r="F49" s="5">
        <v>1</v>
      </c>
      <c r="G49" s="5">
        <v>3731</v>
      </c>
      <c r="H49" s="5">
        <f t="shared" si="1"/>
        <v>3731</v>
      </c>
    </row>
    <row r="50" spans="3:8" x14ac:dyDescent="0.25">
      <c r="C50" s="5" t="s">
        <v>54</v>
      </c>
      <c r="E50" s="5" t="s">
        <v>15</v>
      </c>
      <c r="F50" s="5">
        <v>1</v>
      </c>
      <c r="G50" s="5">
        <v>2561</v>
      </c>
      <c r="H50" s="5">
        <f t="shared" si="1"/>
        <v>2561</v>
      </c>
    </row>
    <row r="51" spans="3:8" x14ac:dyDescent="0.25">
      <c r="C51" s="5" t="s">
        <v>55</v>
      </c>
      <c r="E51" s="5" t="s">
        <v>15</v>
      </c>
      <c r="F51" s="5">
        <v>1</v>
      </c>
      <c r="G51" s="5">
        <v>10195.9</v>
      </c>
      <c r="H51" s="5">
        <f t="shared" si="1"/>
        <v>10195.9</v>
      </c>
    </row>
    <row r="52" spans="3:8" x14ac:dyDescent="0.25">
      <c r="C52" s="5" t="s">
        <v>56</v>
      </c>
      <c r="E52" s="5" t="s">
        <v>15</v>
      </c>
      <c r="F52" s="5">
        <v>1</v>
      </c>
      <c r="G52" s="5">
        <v>4537</v>
      </c>
      <c r="H52" s="5">
        <f t="shared" si="1"/>
        <v>4537</v>
      </c>
    </row>
    <row r="53" spans="3:8" x14ac:dyDescent="0.25">
      <c r="C53" s="5" t="s">
        <v>95</v>
      </c>
      <c r="E53" s="5" t="s">
        <v>15</v>
      </c>
      <c r="F53" s="5">
        <v>1</v>
      </c>
      <c r="G53" s="5">
        <v>4342</v>
      </c>
      <c r="H53" s="5">
        <f t="shared" si="1"/>
        <v>4342</v>
      </c>
    </row>
    <row r="54" spans="3:8" x14ac:dyDescent="0.25">
      <c r="C54" s="5" t="s">
        <v>57</v>
      </c>
      <c r="E54" s="5" t="s">
        <v>15</v>
      </c>
      <c r="F54" s="5">
        <v>1</v>
      </c>
      <c r="G54" s="5">
        <v>7637.5</v>
      </c>
      <c r="H54" s="5">
        <f t="shared" si="1"/>
        <v>7637.5</v>
      </c>
    </row>
    <row r="55" spans="3:8" x14ac:dyDescent="0.25">
      <c r="C55" s="5" t="s">
        <v>58</v>
      </c>
      <c r="E55" s="5" t="s">
        <v>15</v>
      </c>
      <c r="F55" s="5">
        <v>1</v>
      </c>
      <c r="G55" s="5">
        <v>6435</v>
      </c>
      <c r="H55" s="5">
        <f t="shared" si="1"/>
        <v>6435</v>
      </c>
    </row>
  </sheetData>
  <mergeCells count="2">
    <mergeCell ref="C2:G2"/>
    <mergeCell ref="C3:G3"/>
  </mergeCells>
  <pageMargins left="0.25" right="0.25" top="0.75" bottom="0.75" header="0.51180555555555496" footer="0.51180555555555496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opLeftCell="A33" zoomScale="120" zoomScaleNormal="120" workbookViewId="0">
      <selection activeCell="A37" sqref="A37:XFD59"/>
    </sheetView>
  </sheetViews>
  <sheetFormatPr defaultColWidth="8.7109375" defaultRowHeight="15" x14ac:dyDescent="0.25"/>
  <cols>
    <col min="1" max="1" width="2.28515625" customWidth="1"/>
    <col min="2" max="2" width="14.85546875" customWidth="1"/>
    <col min="3" max="3" width="73.42578125" customWidth="1"/>
    <col min="4" max="4" width="14.28515625" customWidth="1"/>
    <col min="5" max="5" width="4.7109375" customWidth="1"/>
    <col min="6" max="6" width="8.140625" customWidth="1"/>
    <col min="7" max="7" width="11.28515625" customWidth="1"/>
    <col min="8" max="8" width="10.7109375" customWidth="1"/>
    <col min="9" max="9" width="17.42578125" customWidth="1"/>
    <col min="12" max="12" width="4.28515625" customWidth="1"/>
    <col min="15" max="15" width="4.7109375" customWidth="1"/>
  </cols>
  <sheetData>
    <row r="1" spans="2:8" ht="78" customHeight="1" x14ac:dyDescent="0.25"/>
    <row r="2" spans="2:8" x14ac:dyDescent="0.25">
      <c r="B2" s="2" t="s">
        <v>0</v>
      </c>
      <c r="C2" s="1" t="s">
        <v>1</v>
      </c>
      <c r="D2" s="1"/>
      <c r="E2" s="1"/>
      <c r="F2" s="1"/>
      <c r="G2" s="1"/>
    </row>
    <row r="3" spans="2:8" x14ac:dyDescent="0.25">
      <c r="B3" s="2" t="s">
        <v>2</v>
      </c>
      <c r="C3" s="1" t="s">
        <v>3</v>
      </c>
      <c r="D3" s="1"/>
      <c r="E3" s="1"/>
      <c r="F3" s="1"/>
      <c r="G3" s="1"/>
    </row>
    <row r="5" spans="2:8" x14ac:dyDescent="0.25">
      <c r="B5" s="10" t="s">
        <v>4</v>
      </c>
      <c r="C5" s="10" t="s">
        <v>59</v>
      </c>
      <c r="D5" s="10"/>
      <c r="E5" s="10"/>
      <c r="F5" s="10"/>
      <c r="G5" s="10"/>
      <c r="H5" s="10"/>
    </row>
    <row r="6" spans="2:8" x14ac:dyDescent="0.25">
      <c r="B6" s="11" t="s">
        <v>6</v>
      </c>
      <c r="C6" s="11" t="s">
        <v>7</v>
      </c>
      <c r="D6" s="11" t="s">
        <v>8</v>
      </c>
      <c r="E6" s="11" t="s">
        <v>9</v>
      </c>
      <c r="F6" s="11" t="s">
        <v>10</v>
      </c>
      <c r="G6" s="11" t="s">
        <v>11</v>
      </c>
      <c r="H6" s="11" t="s">
        <v>12</v>
      </c>
    </row>
    <row r="7" spans="2:8" x14ac:dyDescent="0.25">
      <c r="B7" s="5">
        <v>1</v>
      </c>
      <c r="C7" s="5" t="s">
        <v>79</v>
      </c>
      <c r="D7" s="5"/>
      <c r="E7" s="5" t="s">
        <v>15</v>
      </c>
      <c r="F7" s="5">
        <v>1</v>
      </c>
      <c r="G7" s="5">
        <v>20534</v>
      </c>
      <c r="H7" s="5">
        <f t="shared" ref="H7:H34" si="0">G7*F7</f>
        <v>20534</v>
      </c>
    </row>
    <row r="8" spans="2:8" x14ac:dyDescent="0.25">
      <c r="B8" s="5">
        <v>2</v>
      </c>
      <c r="C8" s="5" t="s">
        <v>80</v>
      </c>
      <c r="D8" s="5"/>
      <c r="E8" s="5" t="s">
        <v>15</v>
      </c>
      <c r="F8" s="5">
        <v>1</v>
      </c>
      <c r="G8" s="5">
        <v>1248</v>
      </c>
      <c r="H8" s="5">
        <f t="shared" si="0"/>
        <v>1248</v>
      </c>
    </row>
    <row r="9" spans="2:8" x14ac:dyDescent="0.25">
      <c r="B9" s="5">
        <v>3</v>
      </c>
      <c r="C9" s="5" t="s">
        <v>60</v>
      </c>
      <c r="D9" s="5"/>
      <c r="E9" s="5" t="s">
        <v>15</v>
      </c>
      <c r="F9" s="5">
        <v>4</v>
      </c>
      <c r="G9" s="5">
        <v>17150</v>
      </c>
      <c r="H9" s="5">
        <f t="shared" si="0"/>
        <v>68600</v>
      </c>
    </row>
    <row r="10" spans="2:8" x14ac:dyDescent="0.25">
      <c r="B10" s="5">
        <v>4</v>
      </c>
      <c r="C10" s="5" t="s">
        <v>61</v>
      </c>
      <c r="D10" s="5"/>
      <c r="E10" s="5" t="s">
        <v>15</v>
      </c>
      <c r="F10" s="5">
        <v>4</v>
      </c>
      <c r="G10" s="5">
        <v>4950</v>
      </c>
      <c r="H10" s="5">
        <f t="shared" si="0"/>
        <v>19800</v>
      </c>
    </row>
    <row r="11" spans="2:8" x14ac:dyDescent="0.25">
      <c r="B11" s="5">
        <v>5</v>
      </c>
      <c r="C11" s="5" t="s">
        <v>18</v>
      </c>
      <c r="D11" s="5"/>
      <c r="E11" s="5" t="s">
        <v>15</v>
      </c>
      <c r="F11" s="5">
        <v>1</v>
      </c>
      <c r="G11" s="5">
        <v>18452</v>
      </c>
      <c r="H11" s="5">
        <f t="shared" si="0"/>
        <v>18452</v>
      </c>
    </row>
    <row r="12" spans="2:8" x14ac:dyDescent="0.25">
      <c r="B12" s="5">
        <v>6</v>
      </c>
      <c r="C12" s="5" t="s">
        <v>22</v>
      </c>
      <c r="E12" t="s">
        <v>13</v>
      </c>
      <c r="F12">
        <v>5</v>
      </c>
      <c r="G12">
        <v>4983</v>
      </c>
      <c r="H12" s="5">
        <f t="shared" si="0"/>
        <v>24915</v>
      </c>
    </row>
    <row r="13" spans="2:8" x14ac:dyDescent="0.25">
      <c r="B13" s="5">
        <v>7</v>
      </c>
      <c r="C13" s="5" t="s">
        <v>23</v>
      </c>
      <c r="E13" t="s">
        <v>13</v>
      </c>
      <c r="F13">
        <v>1</v>
      </c>
      <c r="G13">
        <v>6753</v>
      </c>
      <c r="H13" s="5">
        <f t="shared" si="0"/>
        <v>6753</v>
      </c>
    </row>
    <row r="14" spans="2:8" x14ac:dyDescent="0.25">
      <c r="B14" s="5">
        <v>8</v>
      </c>
      <c r="C14" s="5" t="s">
        <v>62</v>
      </c>
      <c r="D14" s="5"/>
      <c r="E14" s="5" t="s">
        <v>15</v>
      </c>
      <c r="F14" s="5">
        <v>3</v>
      </c>
      <c r="G14" s="5">
        <v>5667</v>
      </c>
      <c r="H14" s="5">
        <f t="shared" si="0"/>
        <v>17001</v>
      </c>
    </row>
    <row r="15" spans="2:8" x14ac:dyDescent="0.25">
      <c r="B15" s="5">
        <v>9</v>
      </c>
      <c r="C15" s="5" t="s">
        <v>63</v>
      </c>
      <c r="D15" s="5"/>
      <c r="E15" s="5" t="s">
        <v>15</v>
      </c>
      <c r="F15" s="5">
        <v>2</v>
      </c>
      <c r="G15" s="5">
        <v>5667</v>
      </c>
      <c r="H15" s="5">
        <f t="shared" si="0"/>
        <v>11334</v>
      </c>
    </row>
    <row r="16" spans="2:8" x14ac:dyDescent="0.25">
      <c r="B16" s="5">
        <v>10</v>
      </c>
      <c r="C16" s="5" t="s">
        <v>20</v>
      </c>
      <c r="E16" t="s">
        <v>13</v>
      </c>
      <c r="F16">
        <v>2</v>
      </c>
      <c r="G16">
        <v>1251</v>
      </c>
      <c r="H16">
        <f t="shared" si="0"/>
        <v>2502</v>
      </c>
    </row>
    <row r="17" spans="2:8" x14ac:dyDescent="0.25">
      <c r="B17" s="5">
        <v>11</v>
      </c>
      <c r="C17" s="5" t="s">
        <v>64</v>
      </c>
      <c r="E17" t="s">
        <v>15</v>
      </c>
      <c r="F17">
        <v>4</v>
      </c>
      <c r="G17">
        <v>4180</v>
      </c>
      <c r="H17" s="5">
        <f t="shared" si="0"/>
        <v>16720</v>
      </c>
    </row>
    <row r="18" spans="2:8" x14ac:dyDescent="0.25">
      <c r="B18" s="5">
        <v>12</v>
      </c>
      <c r="C18" s="5" t="s">
        <v>65</v>
      </c>
      <c r="E18" t="s">
        <v>15</v>
      </c>
      <c r="F18">
        <v>30</v>
      </c>
      <c r="G18">
        <v>521</v>
      </c>
      <c r="H18" s="5">
        <f t="shared" si="0"/>
        <v>15630</v>
      </c>
    </row>
    <row r="19" spans="2:8" x14ac:dyDescent="0.25">
      <c r="B19" s="5">
        <v>13</v>
      </c>
      <c r="C19" s="5" t="s">
        <v>66</v>
      </c>
      <c r="E19" t="s">
        <v>15</v>
      </c>
      <c r="F19">
        <v>2</v>
      </c>
      <c r="G19">
        <v>1876</v>
      </c>
      <c r="H19" s="5">
        <f t="shared" si="0"/>
        <v>3752</v>
      </c>
    </row>
    <row r="20" spans="2:8" x14ac:dyDescent="0.25">
      <c r="B20" s="5">
        <v>14</v>
      </c>
      <c r="C20" s="5" t="s">
        <v>67</v>
      </c>
      <c r="E20" t="s">
        <v>15</v>
      </c>
      <c r="F20">
        <v>1</v>
      </c>
      <c r="G20">
        <v>1774</v>
      </c>
      <c r="H20" s="5">
        <f t="shared" si="0"/>
        <v>1774</v>
      </c>
    </row>
    <row r="21" spans="2:8" x14ac:dyDescent="0.25">
      <c r="B21" s="5">
        <v>15</v>
      </c>
      <c r="C21" s="5" t="s">
        <v>68</v>
      </c>
      <c r="D21" s="5"/>
      <c r="E21" s="5" t="s">
        <v>15</v>
      </c>
      <c r="F21" s="5">
        <v>11</v>
      </c>
      <c r="G21" s="5">
        <v>3963</v>
      </c>
      <c r="H21" s="5">
        <f t="shared" si="0"/>
        <v>43593</v>
      </c>
    </row>
    <row r="22" spans="2:8" x14ac:dyDescent="0.25">
      <c r="B22" s="5">
        <v>16</v>
      </c>
      <c r="C22" s="5" t="s">
        <v>69</v>
      </c>
      <c r="D22" s="5"/>
      <c r="E22" s="5" t="s">
        <v>15</v>
      </c>
      <c r="F22" s="5">
        <v>3</v>
      </c>
      <c r="G22" s="5">
        <v>8400</v>
      </c>
      <c r="H22" s="5">
        <f t="shared" si="0"/>
        <v>25200</v>
      </c>
    </row>
    <row r="23" spans="2:8" x14ac:dyDescent="0.25">
      <c r="B23" s="5">
        <v>17</v>
      </c>
      <c r="C23" s="5" t="s">
        <v>25</v>
      </c>
      <c r="D23" s="5"/>
      <c r="E23" s="5" t="s">
        <v>13</v>
      </c>
      <c r="F23" s="5">
        <f>54*4</f>
        <v>216</v>
      </c>
      <c r="G23" s="5">
        <v>21</v>
      </c>
      <c r="H23" s="5">
        <f t="shared" si="0"/>
        <v>4536</v>
      </c>
    </row>
    <row r="24" spans="2:8" x14ac:dyDescent="0.25">
      <c r="B24" s="5">
        <v>18</v>
      </c>
      <c r="C24" s="5" t="s">
        <v>26</v>
      </c>
      <c r="D24" s="5"/>
      <c r="E24" s="5" t="s">
        <v>27</v>
      </c>
      <c r="F24" s="12">
        <f>84*3</f>
        <v>252</v>
      </c>
      <c r="G24" s="5">
        <v>5.51</v>
      </c>
      <c r="H24" s="5">
        <f t="shared" si="0"/>
        <v>1388.52</v>
      </c>
    </row>
    <row r="25" spans="2:8" x14ac:dyDescent="0.25">
      <c r="B25" s="5">
        <v>19</v>
      </c>
      <c r="C25" s="5" t="s">
        <v>28</v>
      </c>
      <c r="D25" s="5"/>
      <c r="E25" s="5" t="s">
        <v>29</v>
      </c>
      <c r="F25" s="5">
        <v>1926</v>
      </c>
      <c r="G25" s="5">
        <v>9.9499999999999993</v>
      </c>
      <c r="H25" s="5">
        <f t="shared" si="0"/>
        <v>19163.699999999997</v>
      </c>
    </row>
    <row r="26" spans="2:8" x14ac:dyDescent="0.25">
      <c r="B26" s="5">
        <v>20</v>
      </c>
      <c r="C26" s="5" t="s">
        <v>70</v>
      </c>
      <c r="D26" s="5"/>
      <c r="E26" s="5" t="s">
        <v>29</v>
      </c>
      <c r="F26" s="5">
        <v>1145</v>
      </c>
      <c r="G26" s="5">
        <v>14.61</v>
      </c>
      <c r="H26" s="5">
        <f t="shared" si="0"/>
        <v>16728.45</v>
      </c>
    </row>
    <row r="27" spans="2:8" x14ac:dyDescent="0.25">
      <c r="B27" s="5">
        <v>21</v>
      </c>
      <c r="C27" s="5" t="s">
        <v>30</v>
      </c>
      <c r="D27" s="5"/>
      <c r="E27" s="5" t="s">
        <v>19</v>
      </c>
      <c r="F27" s="5">
        <v>3</v>
      </c>
      <c r="G27" s="5">
        <v>12000</v>
      </c>
      <c r="H27" s="5">
        <f t="shared" si="0"/>
        <v>36000</v>
      </c>
    </row>
    <row r="28" spans="2:8" x14ac:dyDescent="0.25">
      <c r="B28" s="5">
        <v>22</v>
      </c>
      <c r="C28" s="5" t="s">
        <v>31</v>
      </c>
      <c r="D28" s="5"/>
      <c r="E28" s="5" t="s">
        <v>32</v>
      </c>
      <c r="F28" s="5">
        <v>22</v>
      </c>
      <c r="G28" s="5">
        <v>1250</v>
      </c>
      <c r="H28" s="5">
        <f t="shared" si="0"/>
        <v>27500</v>
      </c>
    </row>
    <row r="29" spans="2:8" x14ac:dyDescent="0.25">
      <c r="B29" s="5">
        <v>23</v>
      </c>
      <c r="C29" s="5" t="s">
        <v>33</v>
      </c>
      <c r="D29" s="5"/>
      <c r="E29" s="5" t="s">
        <v>32</v>
      </c>
      <c r="F29" s="5">
        <v>27</v>
      </c>
      <c r="G29" s="5">
        <v>450</v>
      </c>
      <c r="H29" s="5">
        <f t="shared" si="0"/>
        <v>12150</v>
      </c>
    </row>
    <row r="30" spans="2:8" x14ac:dyDescent="0.25">
      <c r="B30" s="5">
        <v>24</v>
      </c>
      <c r="C30" s="5" t="s">
        <v>34</v>
      </c>
      <c r="D30" s="5"/>
      <c r="E30" s="5" t="s">
        <v>19</v>
      </c>
      <c r="F30" s="5">
        <v>8</v>
      </c>
      <c r="G30" s="5">
        <v>1250</v>
      </c>
      <c r="H30" s="5">
        <f t="shared" si="0"/>
        <v>10000</v>
      </c>
    </row>
    <row r="31" spans="2:8" x14ac:dyDescent="0.25">
      <c r="B31" s="5">
        <v>25</v>
      </c>
      <c r="C31" s="5" t="s">
        <v>35</v>
      </c>
      <c r="D31" s="5"/>
      <c r="E31" s="5" t="s">
        <v>19</v>
      </c>
      <c r="F31" s="5">
        <v>2</v>
      </c>
      <c r="G31" s="5">
        <v>55000</v>
      </c>
      <c r="H31" s="5">
        <f t="shared" si="0"/>
        <v>110000</v>
      </c>
    </row>
    <row r="32" spans="2:8" x14ac:dyDescent="0.25">
      <c r="B32" s="5">
        <v>26</v>
      </c>
      <c r="C32" s="5" t="s">
        <v>36</v>
      </c>
      <c r="D32" s="5"/>
      <c r="E32" s="5" t="s">
        <v>13</v>
      </c>
      <c r="F32" s="5">
        <v>1</v>
      </c>
      <c r="G32" s="5">
        <v>18900</v>
      </c>
      <c r="H32" s="5">
        <f t="shared" si="0"/>
        <v>18900</v>
      </c>
    </row>
    <row r="33" spans="1:9" x14ac:dyDescent="0.25">
      <c r="B33" s="5">
        <v>27</v>
      </c>
      <c r="C33" s="5" t="s">
        <v>37</v>
      </c>
      <c r="D33" s="5"/>
      <c r="E33" s="5" t="s">
        <v>13</v>
      </c>
      <c r="F33" s="5">
        <v>1</v>
      </c>
      <c r="G33" s="5">
        <v>5200</v>
      </c>
      <c r="H33" s="5">
        <f t="shared" si="0"/>
        <v>5200</v>
      </c>
    </row>
    <row r="34" spans="1:9" x14ac:dyDescent="0.25">
      <c r="B34" s="5">
        <v>28</v>
      </c>
      <c r="C34" s="5" t="s">
        <v>71</v>
      </c>
      <c r="D34" s="5"/>
      <c r="E34" s="5" t="s">
        <v>13</v>
      </c>
      <c r="F34" s="5">
        <v>1</v>
      </c>
      <c r="G34" s="5">
        <v>22500</v>
      </c>
      <c r="H34" s="5">
        <f t="shared" si="0"/>
        <v>22500</v>
      </c>
    </row>
    <row r="35" spans="1:9" x14ac:dyDescent="0.25">
      <c r="B35" s="13"/>
      <c r="C35" s="13" t="s">
        <v>39</v>
      </c>
      <c r="D35" s="13"/>
      <c r="E35" s="13"/>
      <c r="F35" s="13"/>
      <c r="G35" s="13"/>
      <c r="H35" s="13">
        <f>SUM(H5:H34)</f>
        <v>581874.67000000004</v>
      </c>
    </row>
    <row r="36" spans="1:9" x14ac:dyDescent="0.25">
      <c r="A36" s="8"/>
      <c r="B36" s="8" t="s">
        <v>40</v>
      </c>
      <c r="C36" s="8"/>
      <c r="D36" s="8"/>
      <c r="E36" s="8"/>
      <c r="F36" s="8"/>
      <c r="G36" s="8"/>
      <c r="H36" s="8"/>
      <c r="I36" s="8"/>
    </row>
    <row r="37" spans="1:9" x14ac:dyDescent="0.25">
      <c r="B37" s="5" t="s">
        <v>41</v>
      </c>
      <c r="C37" s="5" t="s">
        <v>81</v>
      </c>
      <c r="D37" s="5"/>
      <c r="E37" s="5" t="s">
        <v>15</v>
      </c>
      <c r="F37" s="5">
        <v>1</v>
      </c>
      <c r="G37" s="5">
        <v>3577.94</v>
      </c>
      <c r="H37" s="5">
        <f>G37*F37</f>
        <v>3577.94</v>
      </c>
    </row>
    <row r="38" spans="1:9" x14ac:dyDescent="0.25">
      <c r="B38" s="5"/>
      <c r="C38" s="5" t="s">
        <v>42</v>
      </c>
      <c r="D38" s="5"/>
      <c r="E38" s="5" t="s">
        <v>15</v>
      </c>
      <c r="F38" s="5">
        <v>1</v>
      </c>
      <c r="G38" s="5">
        <v>887</v>
      </c>
      <c r="H38" s="5">
        <f>G38*F38</f>
        <v>887</v>
      </c>
    </row>
    <row r="39" spans="1:9" x14ac:dyDescent="0.25">
      <c r="B39" s="5"/>
      <c r="C39" s="5" t="s">
        <v>43</v>
      </c>
      <c r="D39" s="5"/>
      <c r="E39" s="5" t="s">
        <v>15</v>
      </c>
      <c r="F39" s="5">
        <v>1</v>
      </c>
      <c r="G39" s="5">
        <v>1250</v>
      </c>
      <c r="H39" s="5">
        <f>G39*F39</f>
        <v>1250</v>
      </c>
    </row>
    <row r="40" spans="1:9" x14ac:dyDescent="0.25">
      <c r="B40" s="5"/>
      <c r="C40" s="5" t="s">
        <v>94</v>
      </c>
      <c r="D40" s="5"/>
      <c r="E40" s="5" t="s">
        <v>15</v>
      </c>
      <c r="F40" s="5">
        <v>1</v>
      </c>
      <c r="G40" s="5">
        <v>500</v>
      </c>
      <c r="H40" s="5">
        <f>G40*F40</f>
        <v>500</v>
      </c>
    </row>
    <row r="41" spans="1:9" x14ac:dyDescent="0.25">
      <c r="B41" s="9"/>
      <c r="C41" s="9" t="s">
        <v>44</v>
      </c>
      <c r="D41" s="9"/>
      <c r="E41" s="9"/>
      <c r="F41" s="9"/>
      <c r="G41" s="9"/>
      <c r="H41" s="9">
        <f>SUM(H37:H40)</f>
        <v>6214.9400000000005</v>
      </c>
    </row>
    <row r="42" spans="1:9" x14ac:dyDescent="0.25">
      <c r="B42" s="5" t="s">
        <v>45</v>
      </c>
      <c r="C42" s="5" t="s">
        <v>82</v>
      </c>
      <c r="D42" s="5"/>
      <c r="E42" s="5" t="s">
        <v>15</v>
      </c>
      <c r="F42" s="5">
        <v>1</v>
      </c>
      <c r="G42" s="5">
        <v>1350</v>
      </c>
      <c r="H42" s="5">
        <f>G42*F42</f>
        <v>1350</v>
      </c>
    </row>
    <row r="43" spans="1:9" x14ac:dyDescent="0.25">
      <c r="B43" s="5"/>
      <c r="C43" s="5" t="s">
        <v>42</v>
      </c>
      <c r="D43" s="5"/>
      <c r="E43" s="5" t="s">
        <v>15</v>
      </c>
      <c r="F43" s="5">
        <v>1</v>
      </c>
      <c r="G43" s="5">
        <v>448.16</v>
      </c>
      <c r="H43" s="5">
        <f>G43*F43</f>
        <v>448.16</v>
      </c>
    </row>
    <row r="44" spans="1:9" x14ac:dyDescent="0.25">
      <c r="B44" s="5"/>
      <c r="C44" s="5" t="s">
        <v>43</v>
      </c>
      <c r="D44" s="5"/>
      <c r="E44" s="5" t="s">
        <v>15</v>
      </c>
      <c r="F44" s="5">
        <v>1</v>
      </c>
      <c r="G44" s="5">
        <v>790</v>
      </c>
      <c r="H44" s="5">
        <f>G44*F44</f>
        <v>790</v>
      </c>
    </row>
    <row r="45" spans="1:9" x14ac:dyDescent="0.25">
      <c r="B45" s="5"/>
      <c r="C45" s="5" t="s">
        <v>94</v>
      </c>
      <c r="D45" s="5"/>
      <c r="E45" s="5" t="s">
        <v>15</v>
      </c>
      <c r="F45" s="5">
        <v>1</v>
      </c>
      <c r="G45" s="5">
        <v>500</v>
      </c>
      <c r="H45" s="5">
        <f>G45*F45</f>
        <v>500</v>
      </c>
    </row>
    <row r="46" spans="1:9" x14ac:dyDescent="0.25">
      <c r="B46" s="9"/>
      <c r="C46" s="9" t="s">
        <v>44</v>
      </c>
      <c r="D46" s="9"/>
      <c r="E46" s="9"/>
      <c r="F46" s="9"/>
      <c r="G46" s="9"/>
      <c r="H46" s="9">
        <f>SUM(H42:H45)</f>
        <v>3088.16</v>
      </c>
    </row>
    <row r="47" spans="1:9" x14ac:dyDescent="0.25">
      <c r="B47" s="5" t="s">
        <v>46</v>
      </c>
      <c r="C47" s="5" t="s">
        <v>47</v>
      </c>
      <c r="D47" s="5"/>
      <c r="E47" s="5" t="s">
        <v>15</v>
      </c>
      <c r="F47" s="5">
        <v>1</v>
      </c>
      <c r="G47" s="5">
        <v>11495.9</v>
      </c>
      <c r="H47" s="5">
        <f t="shared" ref="H47:H59" si="1">G47*F47</f>
        <v>11495.9</v>
      </c>
    </row>
    <row r="48" spans="1:9" x14ac:dyDescent="0.25">
      <c r="B48" s="5"/>
      <c r="C48" s="5" t="s">
        <v>48</v>
      </c>
      <c r="E48" s="5" t="s">
        <v>15</v>
      </c>
      <c r="F48" s="5">
        <v>1</v>
      </c>
      <c r="G48" s="5">
        <v>9776</v>
      </c>
      <c r="H48" s="5">
        <f t="shared" si="1"/>
        <v>9776</v>
      </c>
    </row>
    <row r="49" spans="3:8" x14ac:dyDescent="0.25">
      <c r="C49" s="5" t="s">
        <v>49</v>
      </c>
      <c r="E49" s="5" t="s">
        <v>15</v>
      </c>
      <c r="F49" s="5">
        <v>1</v>
      </c>
      <c r="G49" s="5">
        <v>19331</v>
      </c>
      <c r="H49" s="5">
        <f t="shared" si="1"/>
        <v>19331</v>
      </c>
    </row>
    <row r="50" spans="3:8" x14ac:dyDescent="0.25">
      <c r="C50" s="5" t="s">
        <v>50</v>
      </c>
      <c r="E50" s="5" t="s">
        <v>15</v>
      </c>
      <c r="F50" s="5">
        <v>1</v>
      </c>
      <c r="G50" s="5">
        <v>3614</v>
      </c>
      <c r="H50" s="5">
        <f t="shared" si="1"/>
        <v>3614</v>
      </c>
    </row>
    <row r="51" spans="3:8" x14ac:dyDescent="0.25">
      <c r="C51" s="5" t="s">
        <v>51</v>
      </c>
      <c r="E51" s="5" t="s">
        <v>15</v>
      </c>
      <c r="F51" s="5">
        <v>1</v>
      </c>
      <c r="G51" s="5">
        <v>4875</v>
      </c>
      <c r="H51" s="5">
        <f t="shared" si="1"/>
        <v>4875</v>
      </c>
    </row>
    <row r="52" spans="3:8" x14ac:dyDescent="0.25">
      <c r="C52" s="5" t="s">
        <v>52</v>
      </c>
      <c r="E52" s="5" t="s">
        <v>15</v>
      </c>
      <c r="F52" s="5">
        <v>1</v>
      </c>
      <c r="G52" s="5">
        <v>9210.5</v>
      </c>
      <c r="H52" s="5">
        <f t="shared" si="1"/>
        <v>9210.5</v>
      </c>
    </row>
    <row r="53" spans="3:8" x14ac:dyDescent="0.25">
      <c r="C53" s="5" t="s">
        <v>53</v>
      </c>
      <c r="E53" s="5" t="s">
        <v>15</v>
      </c>
      <c r="F53" s="5">
        <v>1</v>
      </c>
      <c r="G53" s="5">
        <v>3731</v>
      </c>
      <c r="H53" s="5">
        <f t="shared" si="1"/>
        <v>3731</v>
      </c>
    </row>
    <row r="54" spans="3:8" x14ac:dyDescent="0.25">
      <c r="C54" s="5" t="s">
        <v>54</v>
      </c>
      <c r="E54" s="5" t="s">
        <v>15</v>
      </c>
      <c r="F54" s="5">
        <v>1</v>
      </c>
      <c r="G54" s="5">
        <v>2561</v>
      </c>
      <c r="H54" s="5">
        <f t="shared" si="1"/>
        <v>2561</v>
      </c>
    </row>
    <row r="55" spans="3:8" x14ac:dyDescent="0.25">
      <c r="C55" s="5" t="s">
        <v>55</v>
      </c>
      <c r="E55" s="5" t="s">
        <v>15</v>
      </c>
      <c r="F55" s="5">
        <v>1</v>
      </c>
      <c r="G55" s="5">
        <v>10195.9</v>
      </c>
      <c r="H55" s="5">
        <f t="shared" si="1"/>
        <v>10195.9</v>
      </c>
    </row>
    <row r="56" spans="3:8" x14ac:dyDescent="0.25">
      <c r="C56" s="5" t="s">
        <v>56</v>
      </c>
      <c r="E56" s="5" t="s">
        <v>15</v>
      </c>
      <c r="F56" s="5">
        <v>1</v>
      </c>
      <c r="G56" s="5">
        <v>4537</v>
      </c>
      <c r="H56" s="5">
        <f t="shared" si="1"/>
        <v>4537</v>
      </c>
    </row>
    <row r="57" spans="3:8" x14ac:dyDescent="0.25">
      <c r="C57" s="5" t="s">
        <v>95</v>
      </c>
      <c r="E57" s="5" t="s">
        <v>15</v>
      </c>
      <c r="F57" s="5">
        <v>1</v>
      </c>
      <c r="G57" s="5">
        <v>4342</v>
      </c>
      <c r="H57" s="5">
        <f t="shared" si="1"/>
        <v>4342</v>
      </c>
    </row>
    <row r="58" spans="3:8" x14ac:dyDescent="0.25">
      <c r="C58" s="5" t="s">
        <v>57</v>
      </c>
      <c r="E58" s="5" t="s">
        <v>15</v>
      </c>
      <c r="F58" s="5">
        <v>1</v>
      </c>
      <c r="G58" s="5">
        <v>7637.5</v>
      </c>
      <c r="H58" s="5">
        <f t="shared" si="1"/>
        <v>7637.5</v>
      </c>
    </row>
    <row r="59" spans="3:8" x14ac:dyDescent="0.25">
      <c r="C59" s="5" t="s">
        <v>58</v>
      </c>
      <c r="E59" s="5" t="s">
        <v>15</v>
      </c>
      <c r="F59" s="5">
        <v>1</v>
      </c>
      <c r="G59" s="5">
        <v>6435</v>
      </c>
      <c r="H59" s="5">
        <f t="shared" si="1"/>
        <v>6435</v>
      </c>
    </row>
  </sheetData>
  <mergeCells count="2">
    <mergeCell ref="C2:G2"/>
    <mergeCell ref="C3:G3"/>
  </mergeCells>
  <pageMargins left="0.25" right="0.25" top="0.75" bottom="0.75" header="0.51180555555555496" footer="0.51180555555555496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tabSelected="1" topLeftCell="A8" zoomScale="120" zoomScaleNormal="120" workbookViewId="0">
      <selection activeCell="C45" sqref="C44:C45"/>
    </sheetView>
  </sheetViews>
  <sheetFormatPr defaultColWidth="8.7109375" defaultRowHeight="15" x14ac:dyDescent="0.25"/>
  <cols>
    <col min="1" max="1" width="2.28515625" customWidth="1"/>
    <col min="2" max="2" width="14.85546875" customWidth="1"/>
    <col min="3" max="3" width="73.42578125" customWidth="1"/>
    <col min="4" max="4" width="14.28515625" customWidth="1"/>
    <col min="5" max="5" width="4.7109375" customWidth="1"/>
    <col min="6" max="6" width="8.140625" customWidth="1"/>
    <col min="7" max="7" width="11.28515625" customWidth="1"/>
    <col min="8" max="8" width="10.7109375" customWidth="1"/>
    <col min="12" max="12" width="4.28515625" customWidth="1"/>
    <col min="15" max="15" width="4.7109375" customWidth="1"/>
  </cols>
  <sheetData>
    <row r="1" spans="2:8" ht="78" customHeight="1" x14ac:dyDescent="0.25"/>
    <row r="2" spans="2:8" x14ac:dyDescent="0.25">
      <c r="B2" s="2" t="s">
        <v>0</v>
      </c>
      <c r="C2" s="1" t="s">
        <v>1</v>
      </c>
      <c r="D2" s="1"/>
      <c r="E2" s="1"/>
      <c r="F2" s="1"/>
      <c r="G2" s="1"/>
    </row>
    <row r="3" spans="2:8" x14ac:dyDescent="0.25">
      <c r="B3" s="2" t="s">
        <v>2</v>
      </c>
      <c r="C3" s="1" t="s">
        <v>3</v>
      </c>
      <c r="D3" s="1"/>
      <c r="E3" s="1"/>
      <c r="F3" s="1"/>
      <c r="G3" s="1"/>
    </row>
    <row r="5" spans="2:8" x14ac:dyDescent="0.25">
      <c r="B5" s="10" t="s">
        <v>4</v>
      </c>
      <c r="C5" s="10" t="s">
        <v>72</v>
      </c>
      <c r="D5" s="10"/>
      <c r="E5" s="10"/>
      <c r="F5" s="10"/>
      <c r="G5" s="10"/>
      <c r="H5" s="10"/>
    </row>
    <row r="6" spans="2:8" x14ac:dyDescent="0.25">
      <c r="B6" s="11" t="s">
        <v>6</v>
      </c>
      <c r="C6" s="11" t="s">
        <v>7</v>
      </c>
      <c r="D6" s="11" t="s">
        <v>8</v>
      </c>
      <c r="E6" s="11" t="s">
        <v>9</v>
      </c>
      <c r="F6" s="11" t="s">
        <v>10</v>
      </c>
      <c r="G6" s="11" t="s">
        <v>11</v>
      </c>
      <c r="H6" s="11" t="s">
        <v>12</v>
      </c>
    </row>
    <row r="7" spans="2:8" x14ac:dyDescent="0.25">
      <c r="B7" s="5">
        <v>1</v>
      </c>
      <c r="C7" s="5" t="s">
        <v>83</v>
      </c>
      <c r="D7" s="5"/>
      <c r="E7" s="5" t="s">
        <v>15</v>
      </c>
      <c r="F7" s="5">
        <v>1</v>
      </c>
      <c r="G7" s="5">
        <v>49231</v>
      </c>
      <c r="H7" s="5">
        <f t="shared" ref="H7:H12" si="0">G7*F7</f>
        <v>49231</v>
      </c>
    </row>
    <row r="8" spans="2:8" x14ac:dyDescent="0.25">
      <c r="B8" s="5">
        <v>2</v>
      </c>
      <c r="C8" s="5" t="s">
        <v>86</v>
      </c>
      <c r="D8" s="5"/>
      <c r="E8" s="5" t="s">
        <v>15</v>
      </c>
      <c r="F8" s="5">
        <v>1</v>
      </c>
      <c r="G8" s="5">
        <v>21414</v>
      </c>
      <c r="H8" s="5">
        <f t="shared" si="0"/>
        <v>21414</v>
      </c>
    </row>
    <row r="9" spans="2:8" x14ac:dyDescent="0.25">
      <c r="B9" s="5">
        <v>3</v>
      </c>
      <c r="C9" s="5" t="s">
        <v>84</v>
      </c>
      <c r="D9" s="5"/>
      <c r="E9" s="5" t="s">
        <v>15</v>
      </c>
      <c r="F9" s="5">
        <v>4</v>
      </c>
      <c r="G9" s="5">
        <v>1835</v>
      </c>
      <c r="H9" s="5">
        <f t="shared" si="0"/>
        <v>7340</v>
      </c>
    </row>
    <row r="10" spans="2:8" x14ac:dyDescent="0.25">
      <c r="B10" s="5">
        <v>4</v>
      </c>
      <c r="C10" s="5" t="s">
        <v>85</v>
      </c>
      <c r="D10" s="5"/>
      <c r="E10" s="5" t="s">
        <v>15</v>
      </c>
      <c r="F10" s="5">
        <v>1</v>
      </c>
      <c r="G10" s="5">
        <v>1950</v>
      </c>
      <c r="H10" s="5">
        <f t="shared" si="0"/>
        <v>1950</v>
      </c>
    </row>
    <row r="11" spans="2:8" x14ac:dyDescent="0.25">
      <c r="B11" s="5">
        <v>5</v>
      </c>
      <c r="C11" s="5" t="s">
        <v>87</v>
      </c>
      <c r="D11" s="5"/>
      <c r="E11" s="5" t="s">
        <v>15</v>
      </c>
      <c r="F11" s="5">
        <v>1</v>
      </c>
      <c r="G11" s="5">
        <v>7817</v>
      </c>
      <c r="H11" s="5">
        <f t="shared" si="0"/>
        <v>7817</v>
      </c>
    </row>
    <row r="12" spans="2:8" x14ac:dyDescent="0.25">
      <c r="B12" s="5">
        <v>6</v>
      </c>
      <c r="C12" s="5" t="s">
        <v>73</v>
      </c>
      <c r="D12" s="5"/>
      <c r="E12" s="5" t="s">
        <v>19</v>
      </c>
      <c r="F12" s="5">
        <v>1</v>
      </c>
      <c r="G12" s="5">
        <v>5600</v>
      </c>
      <c r="H12" s="5">
        <f t="shared" si="0"/>
        <v>5600</v>
      </c>
    </row>
    <row r="13" spans="2:8" x14ac:dyDescent="0.25">
      <c r="B13" s="13"/>
      <c r="C13" s="13" t="s">
        <v>39</v>
      </c>
      <c r="D13" s="13"/>
      <c r="E13" s="13"/>
      <c r="F13" s="13"/>
      <c r="G13" s="13"/>
      <c r="H13" s="13">
        <f>SUM(H5:H12)</f>
        <v>93352</v>
      </c>
    </row>
    <row r="15" spans="2:8" x14ac:dyDescent="0.25">
      <c r="B15" s="10" t="s">
        <v>4</v>
      </c>
      <c r="C15" s="10" t="s">
        <v>74</v>
      </c>
      <c r="D15" s="10"/>
      <c r="E15" s="10"/>
      <c r="F15" s="10"/>
      <c r="G15" s="10"/>
      <c r="H15" s="10"/>
    </row>
    <row r="16" spans="2:8" x14ac:dyDescent="0.25">
      <c r="B16" s="11" t="s">
        <v>6</v>
      </c>
      <c r="C16" s="11" t="s">
        <v>7</v>
      </c>
      <c r="D16" s="11" t="s">
        <v>8</v>
      </c>
      <c r="E16" s="11" t="s">
        <v>9</v>
      </c>
      <c r="F16" s="11" t="s">
        <v>10</v>
      </c>
      <c r="G16" s="11" t="s">
        <v>11</v>
      </c>
      <c r="H16" s="11" t="s">
        <v>12</v>
      </c>
    </row>
    <row r="17" spans="2:8" x14ac:dyDescent="0.25">
      <c r="B17" s="5">
        <v>1</v>
      </c>
      <c r="C17" s="5" t="s">
        <v>88</v>
      </c>
      <c r="D17" s="5"/>
      <c r="E17" s="5" t="s">
        <v>15</v>
      </c>
      <c r="F17" s="5">
        <v>3</v>
      </c>
      <c r="G17" s="5">
        <v>8256</v>
      </c>
      <c r="H17" s="5">
        <f>G17*F17</f>
        <v>24768</v>
      </c>
    </row>
    <row r="18" spans="2:8" x14ac:dyDescent="0.25">
      <c r="B18" s="5">
        <v>2</v>
      </c>
      <c r="C18" s="5" t="s">
        <v>89</v>
      </c>
      <c r="D18" s="5"/>
      <c r="E18" s="5" t="s">
        <v>15</v>
      </c>
      <c r="F18" s="5">
        <v>3</v>
      </c>
      <c r="G18" s="5">
        <v>3847.92</v>
      </c>
      <c r="H18" s="5">
        <f>G18*F18</f>
        <v>11543.76</v>
      </c>
    </row>
    <row r="19" spans="2:8" x14ac:dyDescent="0.25">
      <c r="B19" s="13"/>
      <c r="C19" s="13" t="s">
        <v>39</v>
      </c>
      <c r="D19" s="13"/>
      <c r="E19" s="13"/>
      <c r="F19" s="13"/>
      <c r="G19" s="13"/>
      <c r="H19" s="13">
        <f>SUM(H15:H18)</f>
        <v>36311.760000000002</v>
      </c>
    </row>
    <row r="21" spans="2:8" x14ac:dyDescent="0.25">
      <c r="B21" s="10" t="s">
        <v>4</v>
      </c>
      <c r="C21" s="10" t="s">
        <v>90</v>
      </c>
      <c r="D21" s="10"/>
      <c r="E21" s="10"/>
      <c r="F21" s="10"/>
      <c r="G21" s="10"/>
      <c r="H21" s="10"/>
    </row>
    <row r="22" spans="2:8" x14ac:dyDescent="0.25">
      <c r="B22" s="11" t="s">
        <v>6</v>
      </c>
      <c r="C22" s="11" t="s">
        <v>7</v>
      </c>
      <c r="D22" s="11" t="s">
        <v>8</v>
      </c>
      <c r="E22" s="11" t="s">
        <v>9</v>
      </c>
      <c r="F22" s="11" t="s">
        <v>10</v>
      </c>
      <c r="G22" s="11" t="s">
        <v>11</v>
      </c>
      <c r="H22" s="11" t="s">
        <v>12</v>
      </c>
    </row>
    <row r="23" spans="2:8" x14ac:dyDescent="0.25">
      <c r="B23" s="5">
        <v>1</v>
      </c>
      <c r="C23" s="5" t="s">
        <v>91</v>
      </c>
      <c r="D23" s="5"/>
      <c r="E23" s="5" t="s">
        <v>15</v>
      </c>
      <c r="F23" s="5">
        <v>1</v>
      </c>
      <c r="G23" s="5">
        <v>299000</v>
      </c>
      <c r="H23" s="5">
        <f>G23*F23</f>
        <v>299000</v>
      </c>
    </row>
    <row r="24" spans="2:8" x14ac:dyDescent="0.25">
      <c r="B24" s="5">
        <v>2</v>
      </c>
      <c r="C24" s="5" t="s">
        <v>92</v>
      </c>
      <c r="D24" s="5"/>
      <c r="E24" s="5" t="s">
        <v>15</v>
      </c>
      <c r="F24" s="5">
        <v>1</v>
      </c>
      <c r="G24" s="5">
        <v>178000</v>
      </c>
      <c r="H24" s="5">
        <f>G24*F24</f>
        <v>178000</v>
      </c>
    </row>
    <row r="25" spans="2:8" x14ac:dyDescent="0.25">
      <c r="B25" s="5">
        <v>3</v>
      </c>
      <c r="C25" s="5" t="s">
        <v>93</v>
      </c>
      <c r="D25" s="5"/>
      <c r="E25" s="5" t="s">
        <v>15</v>
      </c>
      <c r="F25" s="5">
        <v>1</v>
      </c>
      <c r="G25" s="5">
        <v>52000</v>
      </c>
      <c r="H25" s="5">
        <f>G25*F25</f>
        <v>52000</v>
      </c>
    </row>
    <row r="26" spans="2:8" x14ac:dyDescent="0.25">
      <c r="B26" s="13"/>
      <c r="C26" s="13" t="s">
        <v>39</v>
      </c>
      <c r="D26" s="13"/>
      <c r="E26" s="13"/>
      <c r="F26" s="13"/>
      <c r="G26" s="13"/>
      <c r="H26" s="13">
        <f>SUM(H21:H25)</f>
        <v>529000</v>
      </c>
    </row>
  </sheetData>
  <mergeCells count="2">
    <mergeCell ref="C2:G2"/>
    <mergeCell ref="C3:G3"/>
  </mergeCells>
  <pageMargins left="0.25" right="0.25" top="0.75" bottom="0.75" header="0.51180555555555496" footer="0.51180555555555496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Kotelna stávající objekt</vt:lpstr>
      <vt:lpstr>Nový objekt</vt:lpstr>
      <vt:lpstr>Monitoring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Fodor</dc:creator>
  <dc:description/>
  <cp:lastModifiedBy>Petr Fodor</cp:lastModifiedBy>
  <cp:revision>4</cp:revision>
  <dcterms:created xsi:type="dcterms:W3CDTF">2020-02-05T08:25:35Z</dcterms:created>
  <dcterms:modified xsi:type="dcterms:W3CDTF">2022-07-31T13:23:22Z</dcterms:modified>
  <dc:language>cs-CZ</dc:language>
</cp:coreProperties>
</file>